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ФІНПЛАНИ\Фінплан 2021\Звіт про вик.фін.плану\"/>
    </mc:Choice>
  </mc:AlternateContent>
  <bookViews>
    <workbookView xWindow="0" yWindow="0" windowWidth="2370" windowHeight="1185"/>
  </bookViews>
  <sheets>
    <sheet name="ЗВІТ ПРО ВИКОН.ФІН.ПЛАНУ" sheetId="1" r:id="rId1"/>
  </sheets>
  <definedNames>
    <definedName name="_xlnm.Print_Area" localSheetId="0">'ЗВІТ ПРО ВИКОН.ФІН.ПЛАНУ'!$A$1:$G$144</definedName>
  </definedNames>
  <calcPr calcId="162913"/>
</workbook>
</file>

<file path=xl/calcChain.xml><?xml version="1.0" encoding="utf-8"?>
<calcChain xmlns="http://schemas.openxmlformats.org/spreadsheetml/2006/main">
  <c r="C72" i="1" l="1"/>
  <c r="C71" i="1"/>
  <c r="E66" i="1" l="1"/>
  <c r="F107" i="1"/>
  <c r="F106" i="1"/>
  <c r="F105" i="1"/>
  <c r="F104" i="1"/>
  <c r="E122" i="1"/>
  <c r="F121" i="1"/>
  <c r="E121" i="1"/>
  <c r="E120" i="1"/>
  <c r="F119" i="1"/>
  <c r="E119" i="1"/>
  <c r="E118" i="1"/>
  <c r="E117" i="1"/>
  <c r="E116" i="1"/>
  <c r="E115" i="1"/>
  <c r="E113" i="1"/>
  <c r="F112" i="1"/>
  <c r="E112" i="1"/>
  <c r="E111" i="1"/>
  <c r="E110" i="1"/>
  <c r="E107" i="1"/>
  <c r="E105" i="1"/>
  <c r="F101" i="1"/>
  <c r="E101" i="1"/>
  <c r="E99" i="1"/>
  <c r="E97" i="1"/>
  <c r="F95" i="1"/>
  <c r="E95" i="1"/>
  <c r="F93" i="1"/>
  <c r="E93" i="1"/>
  <c r="D86" i="1"/>
  <c r="F86" i="1" s="1"/>
  <c r="E106" i="1"/>
  <c r="E104" i="1"/>
  <c r="F102" i="1"/>
  <c r="E102" i="1"/>
  <c r="E100" i="1"/>
  <c r="E98" i="1"/>
  <c r="F94" i="1"/>
  <c r="E94" i="1"/>
  <c r="F92" i="1"/>
  <c r="E92" i="1"/>
  <c r="F90" i="1"/>
  <c r="E90" i="1"/>
  <c r="F88" i="1"/>
  <c r="E88" i="1"/>
  <c r="E86" i="1"/>
  <c r="D101" i="1"/>
  <c r="D90" i="1"/>
  <c r="D92" i="1"/>
  <c r="F82" i="1"/>
  <c r="E82" i="1"/>
  <c r="F81" i="1"/>
  <c r="E81" i="1"/>
  <c r="F80" i="1"/>
  <c r="E80" i="1"/>
  <c r="F79" i="1"/>
  <c r="E79" i="1"/>
  <c r="F78" i="1"/>
  <c r="E78" i="1"/>
  <c r="F77" i="1"/>
  <c r="E77" i="1"/>
  <c r="E74" i="1"/>
  <c r="E72" i="1"/>
  <c r="F70" i="1"/>
  <c r="E70" i="1"/>
  <c r="E56" i="1"/>
  <c r="E55" i="1"/>
  <c r="E54" i="1"/>
  <c r="F53" i="1"/>
  <c r="E53" i="1"/>
  <c r="F52" i="1"/>
  <c r="E52" i="1"/>
  <c r="F51" i="1"/>
  <c r="E51" i="1"/>
  <c r="F50" i="1"/>
  <c r="E50" i="1"/>
  <c r="F47" i="1"/>
  <c r="E47" i="1"/>
  <c r="E46" i="1"/>
  <c r="F44" i="1"/>
  <c r="E44" i="1"/>
  <c r="F43" i="1"/>
  <c r="E43" i="1"/>
  <c r="E42" i="1"/>
  <c r="E41" i="1"/>
  <c r="F40" i="1"/>
  <c r="E40" i="1"/>
  <c r="E39" i="1"/>
  <c r="E38" i="1"/>
  <c r="E37" i="1"/>
  <c r="F36" i="1"/>
  <c r="E36" i="1"/>
  <c r="F34" i="1"/>
  <c r="E34" i="1"/>
  <c r="E32" i="1"/>
  <c r="F30" i="1"/>
  <c r="E30" i="1"/>
  <c r="F29" i="1"/>
  <c r="E29" i="1"/>
  <c r="D121" i="1"/>
  <c r="D57" i="1" l="1"/>
  <c r="D33" i="1"/>
  <c r="D31" i="1"/>
  <c r="F33" i="1" l="1"/>
  <c r="E33" i="1"/>
  <c r="E57" i="1"/>
  <c r="F57" i="1"/>
  <c r="E31" i="1"/>
  <c r="F31" i="1"/>
  <c r="D48" i="1"/>
  <c r="E61" i="1" l="1"/>
  <c r="F61" i="1"/>
  <c r="F48" i="1"/>
  <c r="E48" i="1"/>
  <c r="F67" i="1" l="1"/>
  <c r="E67" i="1"/>
  <c r="F64" i="1"/>
  <c r="E64" i="1"/>
  <c r="E69" i="1" l="1"/>
  <c r="E73" i="1" l="1"/>
  <c r="E71" i="1"/>
</calcChain>
</file>

<file path=xl/sharedStrings.xml><?xml version="1.0" encoding="utf-8"?>
<sst xmlns="http://schemas.openxmlformats.org/spreadsheetml/2006/main" count="146" uniqueCount="135">
  <si>
    <t xml:space="preserve"> </t>
  </si>
  <si>
    <t>коди</t>
  </si>
  <si>
    <t>Рік</t>
  </si>
  <si>
    <t>Підприємство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</si>
  <si>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</si>
  <si>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</si>
  <si>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</si>
  <si>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</si>
  <si>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</si>
  <si>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</si>
  <si>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</si>
  <si>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</si>
  <si>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</si>
  <si>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</si>
  <si>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</si>
  <si>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</si>
  <si>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</si>
  <si>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</si>
  <si>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</si>
  <si>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</si>
  <si>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</si>
  <si>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</si>
  <si>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</si>
  <si>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</si>
  <si>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</si>
  <si>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</si>
  <si>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</si>
  <si>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</si>
  <si>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</si>
  <si>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</si>
  <si>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</si>
  <si>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</si>
  <si>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</si>
  <si>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</si>
  <si>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</si>
  <si>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</si>
  <si>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</si>
  <si>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</si>
  <si>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</si>
  <si>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</si>
  <si>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</si>
  <si>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</si>
  <si>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</si>
  <si>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</si>
  <si>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</si>
  <si>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</si>
  <si>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</si>
  <si>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</si>
  <si>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</si>
  <si>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</si>
  <si>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</si>
  <si>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</si>
  <si>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</si>
  <si>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</si>
  <si>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</si>
  <si>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</si>
  <si>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</si>
  <si>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</si>
  <si>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</si>
  <si>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</si>
  <si>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</si>
  <si>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</si>
  <si>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</si>
  <si>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</si>
  <si>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</si>
  <si>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</si>
  <si>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</si>
  <si>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</si>
  <si>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</si>
  <si>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</si>
  <si>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</si>
  <si>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</si>
  <si>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</si>
  <si>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</si>
  <si>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</si>
  <si>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</si>
  <si>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</si>
  <si>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</si>
  <si>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</si>
  <si>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</si>
  <si>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</si>
  <si>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</si>
  <si>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</si>
  <si>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</si>
  <si>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</si>
  <si>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</si>
  <si>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</si>
  <si>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</si>
  <si>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</si>
  <si>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</si>
  <si>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</si>
  <si>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</si>
  <si>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</si>
  <si>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</si>
  <si>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</si>
  <si>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</si>
  <si>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</si>
  <si>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</si>
  <si>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</si>
  <si>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</si>
  <si>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</si>
  <si>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</si>
  <si>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>Додаток 3</t>
  </si>
  <si>
    <t xml:space="preserve">до Порядку 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</si>
  <si>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</si>
  <si>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</si>
  <si>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</si>
  <si>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</si>
  <si>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</si>
  <si>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</si>
  <si>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</si>
  <si>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</si>
  <si>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</si>
  <si>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</si>
  <si>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6 місяців 2021 року</t>
    </r>
  </si>
  <si>
    <t>отримані штрафи, пені</t>
  </si>
  <si>
    <t>дохід від списання кредиторської заборгованості</t>
  </si>
  <si>
    <t>отримані відсотки</t>
  </si>
  <si>
    <t>рентна плата</t>
  </si>
  <si>
    <t>плата за землю</t>
  </si>
  <si>
    <t>екологічний збір</t>
  </si>
  <si>
    <t>Податкова заборгованість  (поточна)</t>
  </si>
  <si>
    <t>Заборгованість перед працівниками із виплати заробітної плати  (поточна)</t>
  </si>
  <si>
    <t>А. Гавриш</t>
  </si>
  <si>
    <t>Р.П. Котляр</t>
  </si>
  <si>
    <t>О.І.Ворона</t>
  </si>
  <si>
    <t>____  _____________ 2021 року № _____</t>
  </si>
  <si>
    <t>35.30</t>
  </si>
  <si>
    <t xml:space="preserve"> КП "Прилукитепловодопостачання"</t>
  </si>
  <si>
    <t>Прилуцька міська рада</t>
  </si>
  <si>
    <t>тепло-,  водопостачання та водовідведення</t>
  </si>
  <si>
    <t>Постачання пари, гарячої води та кондиційного повітря</t>
  </si>
  <si>
    <t>17500 вул. Садова, буд.104, м. Прилуки Чернігівської області</t>
  </si>
  <si>
    <t>04637 3-39-36</t>
  </si>
  <si>
    <t>А.А. Гавриш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</si>
</sst>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/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 wrapText="1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126" zoomScaleNormal="100" zoomScaleSheetLayoutView="100" workbookViewId="0">
      <selection activeCell="E77" sqref="E77"/>
    </sheetView>
  </sheetViews>
  <sheetFormatPr defaultRowHeight="15" x14ac:dyDescent="0.25"/>
  <cols>
    <col min="1" max="1" width="37.570312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7" x14ac:dyDescent="0.25">
      <c r="E1" s="15" t="s">
        <v>102</v>
      </c>
      <c r="F1" s="14"/>
      <c r="G1" s="14"/>
    </row>
    <row r="2" spans="1:7" x14ac:dyDescent="0.25">
      <c r="E2" s="15" t="s">
        <v>103</v>
      </c>
      <c r="F2" s="14"/>
      <c r="G2" s="14"/>
    </row>
    <row r="3" spans="1:7" x14ac:dyDescent="0.25">
      <c r="E3" s="15" t="s">
        <v>0</v>
      </c>
      <c r="F3" s="14"/>
      <c r="G3" s="14"/>
    </row>
    <row r="4" spans="1:7" ht="18.75" x14ac:dyDescent="0.25">
      <c r="E4" s="75" t="s">
        <v>105</v>
      </c>
      <c r="F4" s="75"/>
      <c r="G4" s="19"/>
    </row>
    <row r="5" spans="1:7" ht="18.75" x14ac:dyDescent="0.25">
      <c r="E5" s="76" t="s">
        <v>106</v>
      </c>
      <c r="F5" s="76"/>
      <c r="G5" s="76"/>
    </row>
    <row r="6" spans="1:7" ht="18.75" x14ac:dyDescent="0.25">
      <c r="E6" s="77" t="s">
        <v>126</v>
      </c>
      <c r="F6" s="77"/>
      <c r="G6" s="77"/>
    </row>
    <row r="7" spans="1:7" ht="15.75" customHeight="1" x14ac:dyDescent="0.25">
      <c r="A7" s="1"/>
      <c r="E7" s="78" t="s">
        <v>107</v>
      </c>
      <c r="F7" s="78"/>
      <c r="G7" s="78"/>
    </row>
    <row r="8" spans="1:7" ht="18.75" x14ac:dyDescent="0.3">
      <c r="A8" s="1"/>
      <c r="E8" s="20"/>
      <c r="F8" s="21" t="s">
        <v>108</v>
      </c>
      <c r="G8" s="22"/>
    </row>
    <row r="9" spans="1:7" ht="15.75" x14ac:dyDescent="0.25">
      <c r="A9" s="2" t="s">
        <v>0</v>
      </c>
      <c r="B9" s="5"/>
    </row>
    <row r="10" spans="1:7" ht="15.75" x14ac:dyDescent="0.25">
      <c r="A10" s="2"/>
    </row>
    <row r="11" spans="1:7" ht="15.75" x14ac:dyDescent="0.25">
      <c r="A11" s="46" t="s">
        <v>3</v>
      </c>
      <c r="B11" s="84" t="s">
        <v>128</v>
      </c>
      <c r="C11" s="84"/>
      <c r="D11" s="84"/>
      <c r="E11" s="9"/>
      <c r="F11" s="12" t="s">
        <v>1</v>
      </c>
    </row>
    <row r="12" spans="1:7" ht="15.75" x14ac:dyDescent="0.25">
      <c r="A12" s="32" t="s">
        <v>5</v>
      </c>
      <c r="B12" s="85" t="s">
        <v>129</v>
      </c>
      <c r="C12" s="85"/>
      <c r="D12" s="85"/>
      <c r="E12" s="9" t="s">
        <v>2</v>
      </c>
      <c r="F12" s="28">
        <v>2021</v>
      </c>
    </row>
    <row r="13" spans="1:7" ht="15.75" x14ac:dyDescent="0.25">
      <c r="A13" s="32" t="s">
        <v>7</v>
      </c>
      <c r="B13" s="85" t="s">
        <v>130</v>
      </c>
      <c r="C13" s="85"/>
      <c r="D13" s="85"/>
      <c r="E13" s="9" t="s">
        <v>4</v>
      </c>
      <c r="F13" s="28">
        <v>32863684</v>
      </c>
    </row>
    <row r="14" spans="1:7" ht="15.75" x14ac:dyDescent="0.25">
      <c r="A14" s="32" t="s">
        <v>9</v>
      </c>
      <c r="B14" s="85" t="s">
        <v>131</v>
      </c>
      <c r="C14" s="85"/>
      <c r="D14" s="85"/>
      <c r="E14" s="9" t="s">
        <v>6</v>
      </c>
      <c r="F14" s="27"/>
    </row>
    <row r="15" spans="1:7" ht="15.75" x14ac:dyDescent="0.25">
      <c r="A15" s="32" t="s">
        <v>11</v>
      </c>
      <c r="B15" s="85" t="s">
        <v>132</v>
      </c>
      <c r="C15" s="85"/>
      <c r="D15" s="85"/>
      <c r="E15" s="9" t="s">
        <v>8</v>
      </c>
      <c r="F15" s="27"/>
    </row>
    <row r="16" spans="1:7" ht="15.75" x14ac:dyDescent="0.25">
      <c r="A16" s="32" t="s">
        <v>12</v>
      </c>
      <c r="B16" s="85" t="s">
        <v>133</v>
      </c>
      <c r="C16" s="85"/>
      <c r="D16" s="85"/>
      <c r="E16" s="9" t="s">
        <v>10</v>
      </c>
      <c r="F16" s="28" t="s">
        <v>127</v>
      </c>
    </row>
    <row r="17" spans="1:6" ht="17.25" customHeight="1" x14ac:dyDescent="0.25">
      <c r="A17" s="32" t="s">
        <v>13</v>
      </c>
      <c r="B17" s="85" t="s">
        <v>134</v>
      </c>
      <c r="C17" s="85"/>
      <c r="D17" s="6"/>
      <c r="E17" s="6"/>
    </row>
    <row r="18" spans="1:6" ht="15.75" x14ac:dyDescent="0.25">
      <c r="A18" s="1"/>
    </row>
    <row r="19" spans="1:6" ht="15.75" x14ac:dyDescent="0.25">
      <c r="A19" s="82" t="s">
        <v>104</v>
      </c>
      <c r="B19" s="82"/>
      <c r="C19" s="82"/>
      <c r="D19" s="82"/>
      <c r="E19" s="82"/>
      <c r="F19" s="82"/>
    </row>
    <row r="20" spans="1:6" ht="15.75" x14ac:dyDescent="0.25">
      <c r="A20" s="11"/>
      <c r="B20" s="11"/>
      <c r="C20" s="82" t="s">
        <v>114</v>
      </c>
      <c r="D20" s="82"/>
      <c r="E20" s="11"/>
      <c r="F20" s="11"/>
    </row>
    <row r="21" spans="1:6" x14ac:dyDescent="0.25">
      <c r="C21" s="86" t="s">
        <v>101</v>
      </c>
      <c r="D21" s="86"/>
    </row>
    <row r="22" spans="1:6" ht="15.75" x14ac:dyDescent="0.25">
      <c r="A22" s="82" t="s">
        <v>14</v>
      </c>
      <c r="B22" s="82"/>
      <c r="C22" s="82"/>
      <c r="D22" s="82"/>
      <c r="E22" s="82"/>
    </row>
    <row r="23" spans="1:6" ht="15.75" x14ac:dyDescent="0.25">
      <c r="A23" s="1" t="s">
        <v>15</v>
      </c>
    </row>
    <row r="24" spans="1:6" ht="15.75" x14ac:dyDescent="0.25">
      <c r="A24" s="1"/>
    </row>
    <row r="25" spans="1:6" ht="47.25" x14ac:dyDescent="0.25">
      <c r="A25" s="9"/>
      <c r="B25" s="28" t="s">
        <v>99</v>
      </c>
      <c r="C25" s="18" t="s">
        <v>96</v>
      </c>
      <c r="D25" s="28" t="s">
        <v>97</v>
      </c>
      <c r="E25" s="28" t="s">
        <v>98</v>
      </c>
      <c r="F25" s="28" t="s">
        <v>100</v>
      </c>
    </row>
    <row r="26" spans="1:6" ht="15.75" x14ac:dyDescent="0.2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 x14ac:dyDescent="0.25">
      <c r="A27" s="70" t="s">
        <v>16</v>
      </c>
      <c r="B27" s="71"/>
      <c r="C27" s="71"/>
      <c r="D27" s="71"/>
      <c r="E27" s="71"/>
      <c r="F27" s="71"/>
    </row>
    <row r="28" spans="1:6" ht="15.75" x14ac:dyDescent="0.25">
      <c r="A28" s="8" t="s">
        <v>17</v>
      </c>
      <c r="B28" s="9"/>
      <c r="C28" s="33"/>
      <c r="D28" s="9"/>
      <c r="E28" s="9"/>
      <c r="F28" s="9"/>
    </row>
    <row r="29" spans="1:6" ht="35.25" customHeight="1" x14ac:dyDescent="0.25">
      <c r="A29" s="9" t="s">
        <v>18</v>
      </c>
      <c r="B29" s="12">
        <v>10</v>
      </c>
      <c r="C29" s="34">
        <v>86299.0135152</v>
      </c>
      <c r="D29" s="28">
        <v>98388</v>
      </c>
      <c r="E29" s="40">
        <f>D29-C29</f>
        <v>12088.9864848</v>
      </c>
      <c r="F29" s="42">
        <f>D29/C29*100</f>
        <v>114.00825570580912</v>
      </c>
    </row>
    <row r="30" spans="1:6" ht="15.75" x14ac:dyDescent="0.25">
      <c r="A30" s="9" t="s">
        <v>19</v>
      </c>
      <c r="B30" s="12">
        <v>11</v>
      </c>
      <c r="C30" s="34">
        <v>10935.52788</v>
      </c>
      <c r="D30" s="28">
        <v>20288.099999999999</v>
      </c>
      <c r="E30" s="40">
        <f t="shared" ref="E30:E32" si="0">D30-C30</f>
        <v>9352.5721199999989</v>
      </c>
      <c r="F30" s="42">
        <f t="shared" ref="F30:F31" si="1">D30/C30*100</f>
        <v>185.5246516000835</v>
      </c>
    </row>
    <row r="31" spans="1:6" ht="15.75" x14ac:dyDescent="0.25">
      <c r="A31" s="9" t="s">
        <v>20</v>
      </c>
      <c r="B31" s="12">
        <v>20</v>
      </c>
      <c r="C31" s="34">
        <v>14383.168919199998</v>
      </c>
      <c r="D31" s="28">
        <f>D29/6</f>
        <v>16398</v>
      </c>
      <c r="E31" s="40">
        <f t="shared" si="0"/>
        <v>2014.8310808000024</v>
      </c>
      <c r="F31" s="42">
        <f t="shared" si="1"/>
        <v>114.00825570580915</v>
      </c>
    </row>
    <row r="32" spans="1:6" ht="15.75" x14ac:dyDescent="0.25">
      <c r="A32" s="9" t="s">
        <v>21</v>
      </c>
      <c r="B32" s="12">
        <v>30</v>
      </c>
      <c r="C32" s="34">
        <v>0</v>
      </c>
      <c r="D32" s="28">
        <v>0</v>
      </c>
      <c r="E32" s="40">
        <f t="shared" si="0"/>
        <v>0</v>
      </c>
      <c r="F32" s="42"/>
    </row>
    <row r="33" spans="1:6" ht="47.25" x14ac:dyDescent="0.25">
      <c r="A33" s="8" t="s">
        <v>22</v>
      </c>
      <c r="B33" s="10">
        <v>40</v>
      </c>
      <c r="C33" s="34">
        <v>71915.84459600001</v>
      </c>
      <c r="D33" s="28">
        <f>D29-D31</f>
        <v>81990</v>
      </c>
      <c r="E33" s="40">
        <f t="shared" ref="E33:E48" si="2">D33-C33</f>
        <v>10074.15540399999</v>
      </c>
      <c r="F33" s="42">
        <f t="shared" ref="F33:F48" si="3">D33/C33*100</f>
        <v>114.00825570580912</v>
      </c>
    </row>
    <row r="34" spans="1:6" ht="15.75" x14ac:dyDescent="0.25">
      <c r="A34" s="9" t="s">
        <v>23</v>
      </c>
      <c r="B34" s="12">
        <v>50</v>
      </c>
      <c r="C34" s="34">
        <v>102</v>
      </c>
      <c r="D34" s="28">
        <v>189</v>
      </c>
      <c r="E34" s="40">
        <f t="shared" si="2"/>
        <v>87</v>
      </c>
      <c r="F34" s="42">
        <f t="shared" si="3"/>
        <v>185.29411764705884</v>
      </c>
    </row>
    <row r="35" spans="1:6" ht="15.75" x14ac:dyDescent="0.25">
      <c r="A35" s="9" t="s">
        <v>24</v>
      </c>
      <c r="B35" s="12"/>
      <c r="C35" s="34"/>
      <c r="D35" s="28"/>
      <c r="E35" s="40"/>
      <c r="F35" s="42"/>
    </row>
    <row r="36" spans="1:6" ht="31.5" x14ac:dyDescent="0.25">
      <c r="A36" s="9" t="s">
        <v>25</v>
      </c>
      <c r="B36" s="12">
        <v>51</v>
      </c>
      <c r="C36" s="34">
        <v>98</v>
      </c>
      <c r="D36" s="28">
        <v>103.4</v>
      </c>
      <c r="E36" s="40">
        <f t="shared" si="2"/>
        <v>5.4000000000000057</v>
      </c>
      <c r="F36" s="42">
        <f t="shared" si="3"/>
        <v>105.51020408163265</v>
      </c>
    </row>
    <row r="37" spans="1:6" ht="15.75" x14ac:dyDescent="0.25">
      <c r="A37" s="9" t="s">
        <v>26</v>
      </c>
      <c r="B37" s="12">
        <v>52</v>
      </c>
      <c r="C37" s="34">
        <v>0</v>
      </c>
      <c r="D37" s="28">
        <v>0</v>
      </c>
      <c r="E37" s="40">
        <f t="shared" si="2"/>
        <v>0</v>
      </c>
      <c r="F37" s="42"/>
    </row>
    <row r="38" spans="1:6" ht="15.75" x14ac:dyDescent="0.25">
      <c r="A38" s="27" t="s">
        <v>115</v>
      </c>
      <c r="B38" s="28"/>
      <c r="C38" s="34">
        <v>0</v>
      </c>
      <c r="D38" s="40">
        <v>17.3</v>
      </c>
      <c r="E38" s="40">
        <f t="shared" si="2"/>
        <v>17.3</v>
      </c>
      <c r="F38" s="42"/>
    </row>
    <row r="39" spans="1:6" ht="31.5" x14ac:dyDescent="0.25">
      <c r="A39" s="27" t="s">
        <v>116</v>
      </c>
      <c r="B39" s="28"/>
      <c r="C39" s="34">
        <v>0</v>
      </c>
      <c r="D39" s="40">
        <v>1.8</v>
      </c>
      <c r="E39" s="40">
        <f t="shared" si="2"/>
        <v>1.8</v>
      </c>
      <c r="F39" s="42"/>
    </row>
    <row r="40" spans="1:6" ht="31.5" x14ac:dyDescent="0.25">
      <c r="A40" s="9" t="s">
        <v>27</v>
      </c>
      <c r="B40" s="12">
        <v>53</v>
      </c>
      <c r="C40" s="34">
        <v>4</v>
      </c>
      <c r="D40" s="40">
        <v>0.5</v>
      </c>
      <c r="E40" s="40">
        <f t="shared" si="2"/>
        <v>-3.5</v>
      </c>
      <c r="F40" s="42">
        <f t="shared" si="3"/>
        <v>12.5</v>
      </c>
    </row>
    <row r="41" spans="1:6" ht="15.75" x14ac:dyDescent="0.25">
      <c r="A41" s="27" t="s">
        <v>117</v>
      </c>
      <c r="B41" s="28"/>
      <c r="C41" s="34">
        <v>0</v>
      </c>
      <c r="D41" s="28">
        <v>65.8</v>
      </c>
      <c r="E41" s="40">
        <f t="shared" si="2"/>
        <v>65.8</v>
      </c>
      <c r="F41" s="42"/>
    </row>
    <row r="42" spans="1:6" ht="15.75" x14ac:dyDescent="0.25">
      <c r="A42" s="9" t="s">
        <v>28</v>
      </c>
      <c r="B42" s="12">
        <v>60</v>
      </c>
      <c r="C42" s="34">
        <v>0</v>
      </c>
      <c r="D42" s="28">
        <v>0</v>
      </c>
      <c r="E42" s="40">
        <f t="shared" si="2"/>
        <v>0</v>
      </c>
      <c r="F42" s="42"/>
    </row>
    <row r="43" spans="1:6" ht="15.75" x14ac:dyDescent="0.25">
      <c r="A43" s="9" t="s">
        <v>29</v>
      </c>
      <c r="B43" s="12">
        <v>70</v>
      </c>
      <c r="C43" s="34">
        <v>12</v>
      </c>
      <c r="D43" s="28">
        <v>0</v>
      </c>
      <c r="E43" s="40">
        <f t="shared" si="2"/>
        <v>-12</v>
      </c>
      <c r="F43" s="42">
        <f t="shared" si="3"/>
        <v>0</v>
      </c>
    </row>
    <row r="44" spans="1:6" ht="15.75" x14ac:dyDescent="0.25">
      <c r="A44" s="9" t="s">
        <v>30</v>
      </c>
      <c r="B44" s="12">
        <v>80</v>
      </c>
      <c r="C44" s="34">
        <v>260</v>
      </c>
      <c r="D44" s="28">
        <v>567.70000000000005</v>
      </c>
      <c r="E44" s="40">
        <f t="shared" si="2"/>
        <v>307.70000000000005</v>
      </c>
      <c r="F44" s="42">
        <f t="shared" si="3"/>
        <v>218.34615384615387</v>
      </c>
    </row>
    <row r="45" spans="1:6" ht="15.75" x14ac:dyDescent="0.25">
      <c r="A45" s="9" t="s">
        <v>31</v>
      </c>
      <c r="B45" s="12"/>
      <c r="C45" s="34"/>
      <c r="D45" s="28"/>
      <c r="E45" s="40"/>
      <c r="F45" s="42"/>
    </row>
    <row r="46" spans="1:6" ht="31.5" x14ac:dyDescent="0.25">
      <c r="A46" s="9" t="s">
        <v>32</v>
      </c>
      <c r="B46" s="12">
        <v>81</v>
      </c>
      <c r="C46" s="34">
        <v>0</v>
      </c>
      <c r="D46" s="28">
        <v>0</v>
      </c>
      <c r="E46" s="40">
        <f t="shared" si="2"/>
        <v>0</v>
      </c>
      <c r="F46" s="42"/>
    </row>
    <row r="47" spans="1:6" ht="31.5" x14ac:dyDescent="0.25">
      <c r="A47" s="9" t="s">
        <v>33</v>
      </c>
      <c r="B47" s="12">
        <v>82</v>
      </c>
      <c r="C47" s="34">
        <v>260</v>
      </c>
      <c r="D47" s="28">
        <v>567.70000000000005</v>
      </c>
      <c r="E47" s="40">
        <f t="shared" si="2"/>
        <v>307.70000000000005</v>
      </c>
      <c r="F47" s="42">
        <f t="shared" si="3"/>
        <v>218.34615384615387</v>
      </c>
    </row>
    <row r="48" spans="1:6" ht="15.75" x14ac:dyDescent="0.25">
      <c r="A48" s="8" t="s">
        <v>34</v>
      </c>
      <c r="B48" s="10">
        <v>90</v>
      </c>
      <c r="C48" s="47">
        <v>72277.84459600001</v>
      </c>
      <c r="D48" s="29">
        <f>D33+D34+D42+D43+D44</f>
        <v>82746.7</v>
      </c>
      <c r="E48" s="48">
        <f t="shared" si="2"/>
        <v>10468.855403999987</v>
      </c>
      <c r="F48" s="49">
        <f t="shared" si="3"/>
        <v>114.48418317191953</v>
      </c>
    </row>
    <row r="49" spans="1:6" ht="15.75" x14ac:dyDescent="0.25">
      <c r="A49" s="8" t="s">
        <v>35</v>
      </c>
      <c r="B49" s="12"/>
      <c r="C49" s="34"/>
      <c r="D49" s="28"/>
      <c r="E49" s="9"/>
      <c r="F49" s="9"/>
    </row>
    <row r="50" spans="1:6" ht="31.5" x14ac:dyDescent="0.25">
      <c r="A50" s="9" t="s">
        <v>36</v>
      </c>
      <c r="B50" s="12">
        <v>100</v>
      </c>
      <c r="C50" s="34">
        <v>64989.731083048027</v>
      </c>
      <c r="D50" s="28">
        <v>86359</v>
      </c>
      <c r="E50" s="40">
        <f t="shared" ref="E50:E57" si="4">D50-C50</f>
        <v>21369.268916951973</v>
      </c>
      <c r="F50" s="42">
        <f t="shared" ref="F50:F57" si="5">D50/C50*100</f>
        <v>132.88099298279133</v>
      </c>
    </row>
    <row r="51" spans="1:6" ht="15.75" x14ac:dyDescent="0.25">
      <c r="A51" s="9" t="s">
        <v>37</v>
      </c>
      <c r="B51" s="12">
        <v>110</v>
      </c>
      <c r="C51" s="34">
        <v>3025.7660330418576</v>
      </c>
      <c r="D51" s="28">
        <v>3146</v>
      </c>
      <c r="E51" s="40">
        <f t="shared" si="4"/>
        <v>120.23396695814245</v>
      </c>
      <c r="F51" s="42">
        <f t="shared" si="5"/>
        <v>103.97367032497451</v>
      </c>
    </row>
    <row r="52" spans="1:6" ht="15" customHeight="1" x14ac:dyDescent="0.25">
      <c r="A52" s="16" t="s">
        <v>38</v>
      </c>
      <c r="B52" s="16">
        <v>120</v>
      </c>
      <c r="C52" s="34">
        <v>726.24508192440533</v>
      </c>
      <c r="D52" s="30">
        <v>759</v>
      </c>
      <c r="E52" s="40">
        <f t="shared" si="4"/>
        <v>32.754918075594674</v>
      </c>
      <c r="F52" s="42">
        <f t="shared" si="5"/>
        <v>104.51017416721098</v>
      </c>
    </row>
    <row r="53" spans="1:6" ht="15.75" x14ac:dyDescent="0.25">
      <c r="A53" s="9" t="s">
        <v>39</v>
      </c>
      <c r="B53" s="12">
        <v>130</v>
      </c>
      <c r="C53" s="34">
        <v>80</v>
      </c>
      <c r="D53" s="28">
        <v>707</v>
      </c>
      <c r="E53" s="40">
        <f t="shared" si="4"/>
        <v>627</v>
      </c>
      <c r="F53" s="42">
        <f t="shared" si="5"/>
        <v>883.75</v>
      </c>
    </row>
    <row r="54" spans="1:6" ht="15.75" x14ac:dyDescent="0.25">
      <c r="A54" s="9" t="s">
        <v>40</v>
      </c>
      <c r="B54" s="12">
        <v>140</v>
      </c>
      <c r="C54" s="34">
        <v>0</v>
      </c>
      <c r="D54" s="28">
        <v>4</v>
      </c>
      <c r="E54" s="40">
        <f t="shared" si="4"/>
        <v>4</v>
      </c>
      <c r="F54" s="42"/>
    </row>
    <row r="55" spans="1:6" ht="15.75" x14ac:dyDescent="0.25">
      <c r="A55" s="9" t="s">
        <v>41</v>
      </c>
      <c r="B55" s="12">
        <v>150</v>
      </c>
      <c r="C55" s="34">
        <v>0</v>
      </c>
      <c r="D55" s="28">
        <v>0</v>
      </c>
      <c r="E55" s="40">
        <f t="shared" si="4"/>
        <v>0</v>
      </c>
      <c r="F55" s="42"/>
    </row>
    <row r="56" spans="1:6" ht="15.75" x14ac:dyDescent="0.25">
      <c r="A56" s="9" t="s">
        <v>42</v>
      </c>
      <c r="B56" s="12">
        <v>160</v>
      </c>
      <c r="C56" s="34">
        <v>0</v>
      </c>
      <c r="D56" s="28">
        <v>0</v>
      </c>
      <c r="E56" s="40">
        <f t="shared" si="4"/>
        <v>0</v>
      </c>
      <c r="F56" s="42"/>
    </row>
    <row r="57" spans="1:6" ht="15.75" x14ac:dyDescent="0.25">
      <c r="A57" s="8" t="s">
        <v>43</v>
      </c>
      <c r="B57" s="10">
        <v>170</v>
      </c>
      <c r="C57" s="47">
        <v>68821.742198014283</v>
      </c>
      <c r="D57" s="29">
        <f>D50+D51+D52+D53+D54</f>
        <v>90975</v>
      </c>
      <c r="E57" s="48">
        <f t="shared" si="4"/>
        <v>22153.257801985717</v>
      </c>
      <c r="F57" s="49">
        <f t="shared" si="5"/>
        <v>132.1893301367557</v>
      </c>
    </row>
    <row r="58" spans="1:6" ht="15" customHeight="1" x14ac:dyDescent="0.25">
      <c r="A58" s="87" t="s">
        <v>44</v>
      </c>
      <c r="B58" s="88"/>
      <c r="C58" s="36"/>
      <c r="D58" s="66"/>
      <c r="E58" s="64"/>
      <c r="F58" s="64"/>
    </row>
    <row r="59" spans="1:6" ht="11.25" customHeight="1" x14ac:dyDescent="0.25">
      <c r="A59" s="87"/>
      <c r="B59" s="88"/>
      <c r="C59" s="36"/>
      <c r="D59" s="66"/>
      <c r="E59" s="64"/>
      <c r="F59" s="64"/>
    </row>
    <row r="60" spans="1:6" ht="15" hidden="1" customHeight="1" x14ac:dyDescent="0.25">
      <c r="A60" s="87"/>
      <c r="B60" s="67"/>
      <c r="C60" s="35">
        <v>0</v>
      </c>
      <c r="D60" s="67"/>
      <c r="E60" s="64"/>
      <c r="F60" s="64"/>
    </row>
    <row r="61" spans="1:6" ht="15.75" x14ac:dyDescent="0.25">
      <c r="A61" s="9" t="s">
        <v>45</v>
      </c>
      <c r="B61" s="12">
        <v>180</v>
      </c>
      <c r="C61" s="34">
        <v>6926.1135129519789</v>
      </c>
      <c r="D61" s="28">
        <v>-4369</v>
      </c>
      <c r="E61" s="40">
        <f t="shared" ref="E61:E74" si="6">D61-C61</f>
        <v>-11295.113512951979</v>
      </c>
      <c r="F61" s="42">
        <f t="shared" ref="F61:F70" si="7">D61/C61*100</f>
        <v>-63.080109672327453</v>
      </c>
    </row>
    <row r="62" spans="1:6" ht="15.75" x14ac:dyDescent="0.25">
      <c r="A62" s="9" t="s">
        <v>46</v>
      </c>
      <c r="B62" s="12">
        <v>181</v>
      </c>
      <c r="C62" s="34">
        <v>6926.1135129519789</v>
      </c>
      <c r="D62" s="28"/>
      <c r="E62" s="40"/>
      <c r="F62" s="42"/>
    </row>
    <row r="63" spans="1:6" ht="15.75" x14ac:dyDescent="0.25">
      <c r="A63" s="9" t="s">
        <v>47</v>
      </c>
      <c r="B63" s="12">
        <v>182</v>
      </c>
      <c r="C63" s="34">
        <v>0</v>
      </c>
      <c r="D63" s="28">
        <v>-4369</v>
      </c>
      <c r="E63" s="40"/>
      <c r="F63" s="42"/>
    </row>
    <row r="64" spans="1:6" ht="31.5" x14ac:dyDescent="0.25">
      <c r="A64" s="9" t="s">
        <v>48</v>
      </c>
      <c r="B64" s="12">
        <v>190</v>
      </c>
      <c r="C64" s="34">
        <v>3196.1023979857164</v>
      </c>
      <c r="D64" s="28">
        <v>-8792</v>
      </c>
      <c r="E64" s="40">
        <f t="shared" si="6"/>
        <v>-11988.102397985716</v>
      </c>
      <c r="F64" s="42">
        <f t="shared" si="7"/>
        <v>-275.08505376864622</v>
      </c>
    </row>
    <row r="65" spans="1:6" ht="15.75" x14ac:dyDescent="0.25">
      <c r="A65" s="9" t="s">
        <v>49</v>
      </c>
      <c r="B65" s="12">
        <v>191</v>
      </c>
      <c r="C65" s="34"/>
      <c r="D65" s="28"/>
      <c r="E65" s="40"/>
      <c r="F65" s="42"/>
    </row>
    <row r="66" spans="1:6" ht="15.75" x14ac:dyDescent="0.25">
      <c r="A66" s="9" t="s">
        <v>50</v>
      </c>
      <c r="B66" s="12">
        <v>192</v>
      </c>
      <c r="C66" s="34"/>
      <c r="D66" s="28">
        <v>-8792</v>
      </c>
      <c r="E66" s="40">
        <f t="shared" si="6"/>
        <v>-8792</v>
      </c>
      <c r="F66" s="42"/>
    </row>
    <row r="67" spans="1:6" ht="31.5" x14ac:dyDescent="0.25">
      <c r="A67" s="9" t="s">
        <v>51</v>
      </c>
      <c r="B67" s="12">
        <v>200</v>
      </c>
      <c r="C67" s="34">
        <v>3456.1023979857164</v>
      </c>
      <c r="D67" s="28">
        <v>-8212</v>
      </c>
      <c r="E67" s="40">
        <f t="shared" si="6"/>
        <v>-11668.102397985716</v>
      </c>
      <c r="F67" s="42">
        <f t="shared" si="7"/>
        <v>-237.60870062143164</v>
      </c>
    </row>
    <row r="68" spans="1:6" ht="15.75" x14ac:dyDescent="0.25">
      <c r="A68" s="9" t="s">
        <v>46</v>
      </c>
      <c r="B68" s="12">
        <v>201</v>
      </c>
      <c r="C68" s="34"/>
      <c r="D68" s="28"/>
      <c r="E68" s="40"/>
      <c r="F68" s="42"/>
    </row>
    <row r="69" spans="1:6" ht="15.75" x14ac:dyDescent="0.25">
      <c r="A69" s="9" t="s">
        <v>47</v>
      </c>
      <c r="B69" s="12">
        <v>202</v>
      </c>
      <c r="C69" s="34"/>
      <c r="D69" s="28">
        <v>-8212</v>
      </c>
      <c r="E69" s="40">
        <f t="shared" si="6"/>
        <v>-8212</v>
      </c>
      <c r="F69" s="42"/>
    </row>
    <row r="70" spans="1:6" ht="15.75" x14ac:dyDescent="0.25">
      <c r="A70" s="9" t="s">
        <v>52</v>
      </c>
      <c r="B70" s="12">
        <v>210</v>
      </c>
      <c r="C70" s="34">
        <v>622.09843163742892</v>
      </c>
      <c r="D70" s="28">
        <v>0</v>
      </c>
      <c r="E70" s="40">
        <f t="shared" si="6"/>
        <v>-622.09843163742892</v>
      </c>
      <c r="F70" s="42">
        <f t="shared" si="7"/>
        <v>0</v>
      </c>
    </row>
    <row r="71" spans="1:6" ht="15.75" x14ac:dyDescent="0.25">
      <c r="A71" s="9" t="s">
        <v>53</v>
      </c>
      <c r="B71" s="12">
        <v>220</v>
      </c>
      <c r="C71" s="34">
        <f>C67-C70</f>
        <v>2834.0039663482876</v>
      </c>
      <c r="D71" s="28">
        <v>-8212</v>
      </c>
      <c r="E71" s="40">
        <f t="shared" si="6"/>
        <v>-11046.003966348288</v>
      </c>
      <c r="F71" s="42"/>
    </row>
    <row r="72" spans="1:6" ht="15.75" x14ac:dyDescent="0.25">
      <c r="A72" s="9" t="s">
        <v>49</v>
      </c>
      <c r="B72" s="12">
        <v>221</v>
      </c>
      <c r="C72" s="34">
        <f>C71</f>
        <v>2834.0039663482876</v>
      </c>
      <c r="D72" s="28"/>
      <c r="E72" s="40">
        <f t="shared" si="6"/>
        <v>-2834.0039663482876</v>
      </c>
      <c r="F72" s="42"/>
    </row>
    <row r="73" spans="1:6" ht="15.75" x14ac:dyDescent="0.25">
      <c r="A73" s="9" t="s">
        <v>50</v>
      </c>
      <c r="B73" s="12">
        <v>222</v>
      </c>
      <c r="C73" s="34">
        <v>0</v>
      </c>
      <c r="D73" s="28">
        <v>-8212</v>
      </c>
      <c r="E73" s="40">
        <f t="shared" si="6"/>
        <v>-8212</v>
      </c>
      <c r="F73" s="42"/>
    </row>
    <row r="74" spans="1:6" ht="31.5" x14ac:dyDescent="0.25">
      <c r="A74" s="9" t="s">
        <v>54</v>
      </c>
      <c r="B74" s="12">
        <v>230</v>
      </c>
      <c r="C74" s="34">
        <v>0</v>
      </c>
      <c r="D74" s="28">
        <v>0</v>
      </c>
      <c r="E74" s="40">
        <f t="shared" si="6"/>
        <v>0</v>
      </c>
      <c r="F74" s="42"/>
    </row>
    <row r="75" spans="1:6" ht="15.75" x14ac:dyDescent="0.25">
      <c r="A75" s="68"/>
      <c r="B75" s="69"/>
      <c r="C75" s="69"/>
      <c r="D75" s="69"/>
      <c r="E75" s="69"/>
      <c r="F75" s="69"/>
    </row>
    <row r="76" spans="1:6" ht="15.75" x14ac:dyDescent="0.25">
      <c r="A76" s="79" t="s">
        <v>55</v>
      </c>
      <c r="B76" s="80"/>
      <c r="C76" s="80"/>
      <c r="D76" s="80"/>
      <c r="E76" s="80"/>
      <c r="F76" s="80"/>
    </row>
    <row r="77" spans="1:6" ht="15.75" x14ac:dyDescent="0.25">
      <c r="A77" s="9" t="s">
        <v>56</v>
      </c>
      <c r="B77" s="12">
        <v>240</v>
      </c>
      <c r="C77" s="34">
        <v>41067.109540000005</v>
      </c>
      <c r="D77" s="28">
        <v>64475</v>
      </c>
      <c r="E77" s="40">
        <f t="shared" ref="E77:E82" si="8">D77-C77</f>
        <v>23407.890459999995</v>
      </c>
      <c r="F77" s="42">
        <f t="shared" ref="F77:F82" si="9">D77/C77*100</f>
        <v>156.99911857005748</v>
      </c>
    </row>
    <row r="78" spans="1:6" ht="15.75" x14ac:dyDescent="0.25">
      <c r="A78" s="9" t="s">
        <v>57</v>
      </c>
      <c r="B78" s="12">
        <v>250</v>
      </c>
      <c r="C78" s="34">
        <v>19122.518648571429</v>
      </c>
      <c r="D78" s="28">
        <v>17821</v>
      </c>
      <c r="E78" s="40">
        <f t="shared" si="8"/>
        <v>-1301.5186485714294</v>
      </c>
      <c r="F78" s="42">
        <f t="shared" si="9"/>
        <v>93.193790669051538</v>
      </c>
    </row>
    <row r="79" spans="1:6" ht="15.75" x14ac:dyDescent="0.25">
      <c r="A79" s="9" t="s">
        <v>58</v>
      </c>
      <c r="B79" s="12">
        <v>260</v>
      </c>
      <c r="C79" s="34">
        <v>4111.3415094428565</v>
      </c>
      <c r="D79" s="28">
        <v>3769</v>
      </c>
      <c r="E79" s="40">
        <f t="shared" si="8"/>
        <v>-342.34150944285648</v>
      </c>
      <c r="F79" s="42">
        <f t="shared" si="9"/>
        <v>91.673240749848375</v>
      </c>
    </row>
    <row r="80" spans="1:6" ht="15.75" x14ac:dyDescent="0.25">
      <c r="A80" s="9" t="s">
        <v>59</v>
      </c>
      <c r="B80" s="12">
        <v>270</v>
      </c>
      <c r="C80" s="34">
        <v>2201.3999999999996</v>
      </c>
      <c r="D80" s="28">
        <v>2137</v>
      </c>
      <c r="E80" s="40">
        <f t="shared" si="8"/>
        <v>-64.399999999999636</v>
      </c>
      <c r="F80" s="42">
        <f t="shared" si="9"/>
        <v>97.074588897974039</v>
      </c>
    </row>
    <row r="81" spans="1:6" ht="15.75" x14ac:dyDescent="0.25">
      <c r="A81" s="9" t="s">
        <v>60</v>
      </c>
      <c r="B81" s="12">
        <v>280</v>
      </c>
      <c r="C81" s="34">
        <v>2319.3725000000004</v>
      </c>
      <c r="D81" s="28">
        <v>2769</v>
      </c>
      <c r="E81" s="40">
        <f t="shared" si="8"/>
        <v>449.6274999999996</v>
      </c>
      <c r="F81" s="42">
        <f t="shared" si="9"/>
        <v>119.38573903070764</v>
      </c>
    </row>
    <row r="82" spans="1:6" ht="15" customHeight="1" x14ac:dyDescent="0.25">
      <c r="A82" s="64" t="s">
        <v>61</v>
      </c>
      <c r="B82" s="65">
        <v>290</v>
      </c>
      <c r="C82" s="58">
        <v>68821.742198014283</v>
      </c>
      <c r="D82" s="65">
        <v>90971</v>
      </c>
      <c r="E82" s="56">
        <f t="shared" si="8"/>
        <v>22149.257801985717</v>
      </c>
      <c r="F82" s="50">
        <f t="shared" si="9"/>
        <v>132.1835180200143</v>
      </c>
    </row>
    <row r="83" spans="1:6" ht="6.75" customHeight="1" x14ac:dyDescent="0.25">
      <c r="A83" s="64"/>
      <c r="B83" s="65"/>
      <c r="C83" s="81"/>
      <c r="D83" s="65"/>
      <c r="E83" s="57"/>
      <c r="F83" s="51"/>
    </row>
    <row r="84" spans="1:6" ht="15.75" x14ac:dyDescent="0.25">
      <c r="A84" s="68"/>
      <c r="B84" s="69"/>
      <c r="C84" s="69"/>
      <c r="D84" s="69"/>
      <c r="E84" s="69"/>
      <c r="F84" s="69"/>
    </row>
    <row r="85" spans="1:6" ht="15.75" x14ac:dyDescent="0.25">
      <c r="A85" s="62" t="s">
        <v>62</v>
      </c>
      <c r="B85" s="63"/>
      <c r="C85" s="63"/>
      <c r="D85" s="63"/>
      <c r="E85" s="63"/>
      <c r="F85" s="63"/>
    </row>
    <row r="86" spans="1:6" ht="68.25" customHeight="1" x14ac:dyDescent="0.25">
      <c r="A86" s="8" t="s">
        <v>63</v>
      </c>
      <c r="B86" s="10">
        <v>300</v>
      </c>
      <c r="C86" s="34">
        <v>5824</v>
      </c>
      <c r="D86" s="28">
        <f>D87+D88+D90</f>
        <v>8231.4</v>
      </c>
      <c r="E86" s="43">
        <f t="shared" ref="E86" si="10">D86-C86</f>
        <v>2407.3999999999996</v>
      </c>
      <c r="F86" s="44">
        <f t="shared" ref="F86" si="11">D86/C86*100</f>
        <v>141.33585164835165</v>
      </c>
    </row>
    <row r="87" spans="1:6" ht="15.75" x14ac:dyDescent="0.25">
      <c r="A87" s="9" t="s">
        <v>64</v>
      </c>
      <c r="B87" s="12">
        <v>301</v>
      </c>
      <c r="C87" s="34">
        <v>622</v>
      </c>
      <c r="D87" s="28">
        <v>0</v>
      </c>
      <c r="E87" s="39"/>
      <c r="F87" s="41"/>
    </row>
    <row r="88" spans="1:6" ht="31.5" x14ac:dyDescent="0.25">
      <c r="A88" s="9" t="s">
        <v>65</v>
      </c>
      <c r="B88" s="12">
        <v>302</v>
      </c>
      <c r="C88" s="34">
        <v>4209</v>
      </c>
      <c r="D88" s="28">
        <v>7239.4</v>
      </c>
      <c r="E88" s="40">
        <f t="shared" ref="E88" si="12">D88-C88</f>
        <v>3030.3999999999996</v>
      </c>
      <c r="F88" s="42">
        <f t="shared" ref="F88" si="13">D88/C88*100</f>
        <v>171.99809931100023</v>
      </c>
    </row>
    <row r="89" spans="1:6" ht="47.25" x14ac:dyDescent="0.25">
      <c r="A89" s="9" t="s">
        <v>66</v>
      </c>
      <c r="B89" s="12">
        <v>303</v>
      </c>
      <c r="C89" s="34">
        <v>0</v>
      </c>
      <c r="D89" s="28">
        <v>0</v>
      </c>
      <c r="E89" s="40"/>
      <c r="F89" s="42"/>
    </row>
    <row r="90" spans="1:6" ht="31.5" x14ac:dyDescent="0.25">
      <c r="A90" s="9" t="s">
        <v>92</v>
      </c>
      <c r="B90" s="12">
        <v>304</v>
      </c>
      <c r="C90" s="34">
        <v>993</v>
      </c>
      <c r="D90" s="28">
        <f>D91+D92</f>
        <v>992</v>
      </c>
      <c r="E90" s="40">
        <f t="shared" ref="E90" si="14">D90-C90</f>
        <v>-1</v>
      </c>
      <c r="F90" s="42">
        <f t="shared" ref="F90" si="15">D90/C90*100</f>
        <v>99.899295065458205</v>
      </c>
    </row>
    <row r="91" spans="1:6" ht="47.25" x14ac:dyDescent="0.25">
      <c r="A91" s="9" t="s">
        <v>67</v>
      </c>
      <c r="B91" s="12" t="s">
        <v>68</v>
      </c>
      <c r="C91" s="34">
        <v>0</v>
      </c>
      <c r="D91" s="28"/>
      <c r="E91" s="39"/>
      <c r="F91" s="41"/>
    </row>
    <row r="92" spans="1:6" ht="15.75" x14ac:dyDescent="0.25">
      <c r="A92" s="9" t="s">
        <v>69</v>
      </c>
      <c r="B92" s="12" t="s">
        <v>70</v>
      </c>
      <c r="C92" s="34">
        <v>993</v>
      </c>
      <c r="D92" s="28">
        <f>SUM(D93:D95)</f>
        <v>992</v>
      </c>
      <c r="E92" s="40">
        <f t="shared" ref="E92" si="16">D92-C92</f>
        <v>-1</v>
      </c>
      <c r="F92" s="42">
        <f t="shared" ref="F92" si="17">D92/C92*100</f>
        <v>99.899295065458205</v>
      </c>
    </row>
    <row r="93" spans="1:6" ht="15.75" x14ac:dyDescent="0.25">
      <c r="A93" s="27" t="s">
        <v>118</v>
      </c>
      <c r="B93" s="28"/>
      <c r="C93" s="34">
        <v>767</v>
      </c>
      <c r="D93" s="28">
        <v>799</v>
      </c>
      <c r="E93" s="40">
        <f t="shared" ref="E93" si="18">D93-C93</f>
        <v>32</v>
      </c>
      <c r="F93" s="42">
        <f t="shared" ref="F93" si="19">D93/C93*100</f>
        <v>104.17209908735332</v>
      </c>
    </row>
    <row r="94" spans="1:6" ht="15.75" x14ac:dyDescent="0.25">
      <c r="A94" s="27" t="s">
        <v>119</v>
      </c>
      <c r="B94" s="28"/>
      <c r="C94" s="34">
        <v>112</v>
      </c>
      <c r="D94" s="28">
        <v>104</v>
      </c>
      <c r="E94" s="40">
        <f t="shared" ref="E94:E95" si="20">D94-C94</f>
        <v>-8</v>
      </c>
      <c r="F94" s="42">
        <f t="shared" ref="F94:F95" si="21">D94/C94*100</f>
        <v>92.857142857142861</v>
      </c>
    </row>
    <row r="95" spans="1:6" ht="15.75" x14ac:dyDescent="0.25">
      <c r="A95" s="27" t="s">
        <v>120</v>
      </c>
      <c r="B95" s="28"/>
      <c r="C95" s="34">
        <v>114</v>
      </c>
      <c r="D95" s="28">
        <v>89</v>
      </c>
      <c r="E95" s="40">
        <f t="shared" si="20"/>
        <v>-25</v>
      </c>
      <c r="F95" s="42">
        <f t="shared" si="21"/>
        <v>78.070175438596493</v>
      </c>
    </row>
    <row r="96" spans="1:6" ht="15.75" x14ac:dyDescent="0.25">
      <c r="A96" s="27"/>
      <c r="B96" s="28"/>
      <c r="C96" s="34"/>
      <c r="D96" s="28"/>
      <c r="E96" s="39"/>
      <c r="F96" s="41"/>
    </row>
    <row r="97" spans="1:6" ht="31.5" x14ac:dyDescent="0.25">
      <c r="A97" s="8" t="s">
        <v>71</v>
      </c>
      <c r="B97" s="10">
        <v>310</v>
      </c>
      <c r="C97" s="45">
        <v>0</v>
      </c>
      <c r="D97" s="45">
        <v>0</v>
      </c>
      <c r="E97" s="40">
        <f t="shared" ref="E97" si="22">D97-C97</f>
        <v>0</v>
      </c>
      <c r="F97" s="42"/>
    </row>
    <row r="98" spans="1:6" ht="47.25" x14ac:dyDescent="0.25">
      <c r="A98" s="9" t="s">
        <v>91</v>
      </c>
      <c r="B98" s="12"/>
      <c r="C98" s="45">
        <v>0</v>
      </c>
      <c r="D98" s="45">
        <v>0</v>
      </c>
      <c r="E98" s="40">
        <f t="shared" ref="E98:E99" si="23">D98-C98</f>
        <v>0</v>
      </c>
      <c r="F98" s="42"/>
    </row>
    <row r="99" spans="1:6" ht="15.75" x14ac:dyDescent="0.25">
      <c r="A99" s="9" t="s">
        <v>72</v>
      </c>
      <c r="B99" s="12">
        <v>312</v>
      </c>
      <c r="C99" s="37">
        <v>0</v>
      </c>
      <c r="D99" s="37">
        <v>0</v>
      </c>
      <c r="E99" s="40">
        <f t="shared" si="23"/>
        <v>0</v>
      </c>
      <c r="F99" s="42"/>
    </row>
    <row r="100" spans="1:6" ht="15.75" x14ac:dyDescent="0.25">
      <c r="A100" s="9" t="s">
        <v>73</v>
      </c>
      <c r="B100" s="12">
        <v>313</v>
      </c>
      <c r="C100" s="34">
        <v>0</v>
      </c>
      <c r="D100" s="34">
        <v>0</v>
      </c>
      <c r="E100" s="40">
        <f t="shared" ref="E100:E101" si="24">D100-C100</f>
        <v>0</v>
      </c>
      <c r="F100" s="42"/>
    </row>
    <row r="101" spans="1:6" ht="31.5" x14ac:dyDescent="0.25">
      <c r="A101" s="8" t="s">
        <v>74</v>
      </c>
      <c r="B101" s="10">
        <v>320</v>
      </c>
      <c r="C101" s="34">
        <v>4112</v>
      </c>
      <c r="D101" s="28">
        <f>D102+D104</f>
        <v>3885.4</v>
      </c>
      <c r="E101" s="40">
        <f t="shared" si="24"/>
        <v>-226.59999999999991</v>
      </c>
      <c r="F101" s="42">
        <f t="shared" ref="F101" si="25">D101/C101*100</f>
        <v>94.489299610894932</v>
      </c>
    </row>
    <row r="102" spans="1:6" ht="25.5" customHeight="1" x14ac:dyDescent="0.25">
      <c r="A102" s="52" t="s">
        <v>75</v>
      </c>
      <c r="B102" s="54">
        <v>321</v>
      </c>
      <c r="C102" s="58">
        <v>4112</v>
      </c>
      <c r="D102" s="54">
        <v>3885.4</v>
      </c>
      <c r="E102" s="56">
        <f t="shared" ref="E102" si="26">D102-C102</f>
        <v>-226.59999999999991</v>
      </c>
      <c r="F102" s="50">
        <f t="shared" ref="F102" si="27">D102/C102*100</f>
        <v>94.489299610894932</v>
      </c>
    </row>
    <row r="103" spans="1:6" ht="54.75" customHeight="1" x14ac:dyDescent="0.25">
      <c r="A103" s="53"/>
      <c r="B103" s="55"/>
      <c r="C103" s="59"/>
      <c r="D103" s="55"/>
      <c r="E103" s="57"/>
      <c r="F103" s="51"/>
    </row>
    <row r="104" spans="1:6" ht="15.75" x14ac:dyDescent="0.25">
      <c r="A104" s="9" t="s">
        <v>69</v>
      </c>
      <c r="B104" s="12">
        <v>322</v>
      </c>
      <c r="C104" s="38">
        <v>0</v>
      </c>
      <c r="D104" s="28">
        <v>0</v>
      </c>
      <c r="E104" s="40">
        <f t="shared" ref="E104:F107" si="28">D104-C104</f>
        <v>0</v>
      </c>
      <c r="F104" s="40">
        <f t="shared" si="28"/>
        <v>0</v>
      </c>
    </row>
    <row r="105" spans="1:6" ht="24" customHeight="1" x14ac:dyDescent="0.25">
      <c r="A105" s="9" t="s">
        <v>76</v>
      </c>
      <c r="B105" s="12">
        <v>330</v>
      </c>
      <c r="C105" s="38">
        <v>0</v>
      </c>
      <c r="D105" s="38">
        <v>0</v>
      </c>
      <c r="E105" s="40">
        <f t="shared" si="28"/>
        <v>0</v>
      </c>
      <c r="F105" s="40">
        <f t="shared" si="28"/>
        <v>0</v>
      </c>
    </row>
    <row r="106" spans="1:6" ht="15.75" x14ac:dyDescent="0.25">
      <c r="A106" s="9" t="s">
        <v>77</v>
      </c>
      <c r="B106" s="12">
        <v>331</v>
      </c>
      <c r="C106" s="34">
        <v>0</v>
      </c>
      <c r="D106" s="34">
        <v>0</v>
      </c>
      <c r="E106" s="40">
        <f t="shared" ref="E106:F106" si="29">D106-C106</f>
        <v>0</v>
      </c>
      <c r="F106" s="40">
        <f t="shared" si="29"/>
        <v>0</v>
      </c>
    </row>
    <row r="107" spans="1:6" ht="15.75" x14ac:dyDescent="0.25">
      <c r="A107" s="17" t="s">
        <v>78</v>
      </c>
      <c r="B107" s="18">
        <v>332</v>
      </c>
      <c r="C107" s="34">
        <v>0</v>
      </c>
      <c r="D107" s="34">
        <v>0</v>
      </c>
      <c r="E107" s="40">
        <f t="shared" si="28"/>
        <v>0</v>
      </c>
      <c r="F107" s="40">
        <f t="shared" si="28"/>
        <v>0</v>
      </c>
    </row>
    <row r="108" spans="1:6" ht="15.75" x14ac:dyDescent="0.25">
      <c r="A108" s="60"/>
      <c r="B108" s="61"/>
      <c r="C108" s="61"/>
      <c r="D108" s="61"/>
      <c r="E108" s="61"/>
      <c r="F108" s="61"/>
    </row>
    <row r="109" spans="1:6" ht="15.75" x14ac:dyDescent="0.25">
      <c r="A109" s="62" t="s">
        <v>79</v>
      </c>
      <c r="B109" s="63"/>
      <c r="C109" s="63"/>
      <c r="D109" s="63"/>
      <c r="E109" s="63"/>
      <c r="F109" s="63"/>
    </row>
    <row r="110" spans="1:6" ht="15.75" x14ac:dyDescent="0.25">
      <c r="A110" s="9" t="s">
        <v>80</v>
      </c>
      <c r="B110" s="12">
        <v>340</v>
      </c>
      <c r="C110" s="34">
        <v>0</v>
      </c>
      <c r="D110" s="28">
        <v>0</v>
      </c>
      <c r="E110" s="40">
        <f t="shared" ref="E110" si="30">D110-C110</f>
        <v>0</v>
      </c>
      <c r="F110" s="41"/>
    </row>
    <row r="111" spans="1:6" ht="15.75" x14ac:dyDescent="0.25">
      <c r="A111" s="9" t="s">
        <v>81</v>
      </c>
      <c r="B111" s="12">
        <v>341</v>
      </c>
      <c r="C111" s="34">
        <v>0</v>
      </c>
      <c r="D111" s="28">
        <v>0</v>
      </c>
      <c r="E111" s="40">
        <f t="shared" ref="E111" si="31">D111-C111</f>
        <v>0</v>
      </c>
      <c r="F111" s="41"/>
    </row>
    <row r="112" spans="1:6" ht="47.25" x14ac:dyDescent="0.25">
      <c r="A112" s="27" t="s">
        <v>82</v>
      </c>
      <c r="B112" s="28">
        <v>350</v>
      </c>
      <c r="C112" s="34">
        <v>400</v>
      </c>
      <c r="D112" s="28">
        <v>1833.5</v>
      </c>
      <c r="E112" s="40">
        <f t="shared" ref="E112:E122" si="32">D112-C112</f>
        <v>1433.5</v>
      </c>
      <c r="F112" s="42">
        <f t="shared" ref="F112:F121" si="33">D112/C112*100</f>
        <v>458.375</v>
      </c>
    </row>
    <row r="113" spans="1:6" ht="15" customHeight="1" x14ac:dyDescent="0.25">
      <c r="A113" s="64" t="s">
        <v>81</v>
      </c>
      <c r="B113" s="65">
        <v>351</v>
      </c>
      <c r="C113" s="58">
        <v>0</v>
      </c>
      <c r="D113" s="65">
        <v>0</v>
      </c>
      <c r="E113" s="56">
        <f t="shared" si="32"/>
        <v>0</v>
      </c>
      <c r="F113" s="56">
        <v>0</v>
      </c>
    </row>
    <row r="114" spans="1:6" ht="15.75" customHeight="1" x14ac:dyDescent="0.25">
      <c r="A114" s="64"/>
      <c r="B114" s="65"/>
      <c r="C114" s="59"/>
      <c r="D114" s="65"/>
      <c r="E114" s="57"/>
      <c r="F114" s="57"/>
    </row>
    <row r="115" spans="1:6" ht="31.5" x14ac:dyDescent="0.25">
      <c r="A115" s="9" t="s">
        <v>83</v>
      </c>
      <c r="B115" s="12">
        <v>360</v>
      </c>
      <c r="C115" s="34">
        <v>0</v>
      </c>
      <c r="D115" s="28">
        <v>53</v>
      </c>
      <c r="E115" s="40">
        <f t="shared" si="32"/>
        <v>53</v>
      </c>
      <c r="F115" s="41"/>
    </row>
    <row r="116" spans="1:6" ht="15.75" x14ac:dyDescent="0.25">
      <c r="A116" s="9" t="s">
        <v>81</v>
      </c>
      <c r="B116" s="12">
        <v>361</v>
      </c>
      <c r="C116" s="34">
        <v>0</v>
      </c>
      <c r="D116" s="28">
        <v>0</v>
      </c>
      <c r="E116" s="40">
        <f t="shared" si="32"/>
        <v>0</v>
      </c>
      <c r="F116" s="40">
        <v>0</v>
      </c>
    </row>
    <row r="117" spans="1:6" ht="31.5" x14ac:dyDescent="0.25">
      <c r="A117" s="9" t="s">
        <v>84</v>
      </c>
      <c r="B117" s="12">
        <v>370</v>
      </c>
      <c r="C117" s="34">
        <v>0</v>
      </c>
      <c r="D117" s="28">
        <v>0</v>
      </c>
      <c r="E117" s="40">
        <f t="shared" si="32"/>
        <v>0</v>
      </c>
      <c r="F117" s="40">
        <v>0</v>
      </c>
    </row>
    <row r="118" spans="1:6" ht="15.75" x14ac:dyDescent="0.25">
      <c r="A118" s="9" t="s">
        <v>81</v>
      </c>
      <c r="B118" s="12">
        <v>371</v>
      </c>
      <c r="C118" s="34">
        <v>0</v>
      </c>
      <c r="D118" s="28">
        <v>0</v>
      </c>
      <c r="E118" s="40">
        <f t="shared" si="32"/>
        <v>0</v>
      </c>
      <c r="F118" s="40">
        <v>0</v>
      </c>
    </row>
    <row r="119" spans="1:6" ht="63" x14ac:dyDescent="0.25">
      <c r="A119" s="9" t="s">
        <v>85</v>
      </c>
      <c r="B119" s="12">
        <v>380</v>
      </c>
      <c r="C119" s="34">
        <v>400</v>
      </c>
      <c r="D119" s="28">
        <v>282.5</v>
      </c>
      <c r="E119" s="40">
        <f t="shared" si="32"/>
        <v>-117.5</v>
      </c>
      <c r="F119" s="42">
        <f t="shared" si="33"/>
        <v>70.625</v>
      </c>
    </row>
    <row r="120" spans="1:6" ht="15.75" x14ac:dyDescent="0.25">
      <c r="A120" s="9" t="s">
        <v>81</v>
      </c>
      <c r="B120" s="12">
        <v>381</v>
      </c>
      <c r="C120" s="34">
        <v>0</v>
      </c>
      <c r="D120" s="28">
        <v>0</v>
      </c>
      <c r="E120" s="40">
        <f t="shared" si="32"/>
        <v>0</v>
      </c>
      <c r="F120" s="40">
        <v>0</v>
      </c>
    </row>
    <row r="121" spans="1:6" ht="31.5" x14ac:dyDescent="0.25">
      <c r="A121" s="9" t="s">
        <v>86</v>
      </c>
      <c r="B121" s="12">
        <v>390</v>
      </c>
      <c r="C121" s="34">
        <v>800</v>
      </c>
      <c r="D121" s="28">
        <f>D110+D112+D115+D117+D119</f>
        <v>2169</v>
      </c>
      <c r="E121" s="40">
        <f t="shared" si="32"/>
        <v>1369</v>
      </c>
      <c r="F121" s="42">
        <f t="shared" si="33"/>
        <v>271.125</v>
      </c>
    </row>
    <row r="122" spans="1:6" ht="31.5" x14ac:dyDescent="0.25">
      <c r="A122" s="9" t="s">
        <v>87</v>
      </c>
      <c r="B122" s="12">
        <v>391</v>
      </c>
      <c r="C122" s="34">
        <v>0</v>
      </c>
      <c r="D122" s="28">
        <v>0</v>
      </c>
      <c r="E122" s="40">
        <f t="shared" si="32"/>
        <v>0</v>
      </c>
      <c r="F122" s="40">
        <v>0</v>
      </c>
    </row>
    <row r="123" spans="1:6" ht="15.75" x14ac:dyDescent="0.25">
      <c r="A123" s="68"/>
      <c r="B123" s="69"/>
      <c r="C123" s="69"/>
      <c r="D123" s="69"/>
      <c r="E123" s="69"/>
      <c r="F123" s="69"/>
    </row>
    <row r="124" spans="1:6" ht="15.75" x14ac:dyDescent="0.25">
      <c r="A124" s="70" t="s">
        <v>88</v>
      </c>
      <c r="B124" s="71"/>
      <c r="C124" s="71"/>
      <c r="D124" s="71"/>
      <c r="E124" s="71"/>
      <c r="F124" s="71"/>
    </row>
    <row r="125" spans="1:6" ht="15" customHeight="1" x14ac:dyDescent="0.25">
      <c r="A125" s="64" t="s">
        <v>89</v>
      </c>
      <c r="B125" s="65">
        <v>400</v>
      </c>
      <c r="C125" s="65">
        <v>278</v>
      </c>
      <c r="D125" s="65">
        <v>254</v>
      </c>
      <c r="E125" s="64"/>
      <c r="F125" s="64"/>
    </row>
    <row r="126" spans="1:6" ht="15.75" customHeight="1" x14ac:dyDescent="0.25">
      <c r="A126" s="64"/>
      <c r="B126" s="65"/>
      <c r="C126" s="65"/>
      <c r="D126" s="65"/>
      <c r="E126" s="64"/>
      <c r="F126" s="64"/>
    </row>
    <row r="127" spans="1:6" ht="15.75" x14ac:dyDescent="0.25">
      <c r="A127" s="9" t="s">
        <v>90</v>
      </c>
      <c r="B127" s="12">
        <v>410</v>
      </c>
      <c r="C127" s="31"/>
      <c r="D127" s="28">
        <v>63064</v>
      </c>
      <c r="E127" s="9"/>
      <c r="F127" s="9"/>
    </row>
    <row r="128" spans="1:6" ht="15" customHeight="1" x14ac:dyDescent="0.25">
      <c r="A128" s="64" t="s">
        <v>121</v>
      </c>
      <c r="B128" s="65">
        <v>420</v>
      </c>
      <c r="C128" s="72"/>
      <c r="D128" s="65">
        <v>1168</v>
      </c>
      <c r="E128" s="64"/>
      <c r="F128" s="64"/>
    </row>
    <row r="129" spans="1:6" ht="15.75" customHeight="1" x14ac:dyDescent="0.25">
      <c r="A129" s="64"/>
      <c r="B129" s="65"/>
      <c r="C129" s="73"/>
      <c r="D129" s="65"/>
      <c r="E129" s="64"/>
      <c r="F129" s="64"/>
    </row>
    <row r="130" spans="1:6" ht="36.75" customHeight="1" x14ac:dyDescent="0.25">
      <c r="A130" s="9" t="s">
        <v>122</v>
      </c>
      <c r="B130" s="12">
        <v>430</v>
      </c>
      <c r="C130" s="31"/>
      <c r="D130" s="28">
        <v>1072</v>
      </c>
      <c r="E130" s="9"/>
      <c r="F130" s="9"/>
    </row>
    <row r="132" spans="1:6" ht="15.75" x14ac:dyDescent="0.25">
      <c r="A132" s="2" t="s">
        <v>93</v>
      </c>
      <c r="B132" s="13"/>
      <c r="C132" s="13"/>
      <c r="D132" s="23"/>
      <c r="E132" s="83" t="s">
        <v>123</v>
      </c>
      <c r="F132" s="83"/>
    </row>
    <row r="133" spans="1:6" x14ac:dyDescent="0.25">
      <c r="B133" s="74" t="s">
        <v>95</v>
      </c>
      <c r="C133" s="74"/>
      <c r="E133" s="74" t="s">
        <v>94</v>
      </c>
      <c r="F133" s="74"/>
    </row>
    <row r="134" spans="1:6" ht="15.75" x14ac:dyDescent="0.25">
      <c r="A134" s="2"/>
      <c r="B134" s="3"/>
      <c r="C134" s="3"/>
    </row>
    <row r="135" spans="1:6" ht="15.75" x14ac:dyDescent="0.25">
      <c r="A135" s="4"/>
      <c r="B135" s="3"/>
      <c r="C135" s="3"/>
      <c r="E135" s="24" t="s">
        <v>109</v>
      </c>
      <c r="F135" s="25"/>
    </row>
    <row r="136" spans="1:6" x14ac:dyDescent="0.25">
      <c r="E136" s="25" t="s">
        <v>110</v>
      </c>
      <c r="F136" s="25"/>
    </row>
    <row r="137" spans="1:6" x14ac:dyDescent="0.25">
      <c r="E137" s="25" t="s">
        <v>111</v>
      </c>
      <c r="F137" s="25"/>
    </row>
    <row r="138" spans="1:6" x14ac:dyDescent="0.25">
      <c r="E138" s="26"/>
      <c r="F138" s="26" t="s">
        <v>124</v>
      </c>
    </row>
    <row r="139" spans="1:6" x14ac:dyDescent="0.25">
      <c r="E139" s="25"/>
      <c r="F139" s="25"/>
    </row>
    <row r="140" spans="1:6" x14ac:dyDescent="0.25">
      <c r="E140" s="25"/>
      <c r="F140" s="25"/>
    </row>
    <row r="141" spans="1:6" ht="15.75" x14ac:dyDescent="0.25">
      <c r="E141" s="24" t="s">
        <v>109</v>
      </c>
      <c r="F141" s="25"/>
    </row>
    <row r="142" spans="1:6" x14ac:dyDescent="0.25">
      <c r="E142" s="25" t="s">
        <v>112</v>
      </c>
      <c r="F142" s="25"/>
    </row>
    <row r="143" spans="1:6" x14ac:dyDescent="0.25">
      <c r="E143" s="25" t="s">
        <v>113</v>
      </c>
      <c r="F143" s="25"/>
    </row>
    <row r="144" spans="1:6" x14ac:dyDescent="0.25">
      <c r="E144" s="26"/>
      <c r="F144" s="26" t="s">
        <v>125</v>
      </c>
    </row>
  </sheetData>
  <mergeCells count="62">
    <mergeCell ref="E132:F132"/>
    <mergeCell ref="B11:D11"/>
    <mergeCell ref="B12:D12"/>
    <mergeCell ref="B13:D13"/>
    <mergeCell ref="B14:D14"/>
    <mergeCell ref="B15:D15"/>
    <mergeCell ref="B16:D16"/>
    <mergeCell ref="B17:C17"/>
    <mergeCell ref="E82:E83"/>
    <mergeCell ref="F82:F83"/>
    <mergeCell ref="A27:F27"/>
    <mergeCell ref="C21:D21"/>
    <mergeCell ref="C20:D20"/>
    <mergeCell ref="A58:A60"/>
    <mergeCell ref="A22:E22"/>
    <mergeCell ref="B58:B60"/>
    <mergeCell ref="B133:C133"/>
    <mergeCell ref="E133:F133"/>
    <mergeCell ref="E4:F4"/>
    <mergeCell ref="E5:G5"/>
    <mergeCell ref="E6:G6"/>
    <mergeCell ref="E7:G7"/>
    <mergeCell ref="A85:F85"/>
    <mergeCell ref="A75:F75"/>
    <mergeCell ref="A76:F76"/>
    <mergeCell ref="A82:A83"/>
    <mergeCell ref="B82:B83"/>
    <mergeCell ref="D82:D83"/>
    <mergeCell ref="A84:F84"/>
    <mergeCell ref="C82:C83"/>
    <mergeCell ref="A19:F19"/>
    <mergeCell ref="F58:F60"/>
    <mergeCell ref="D58:D60"/>
    <mergeCell ref="E58:E60"/>
    <mergeCell ref="F128:F129"/>
    <mergeCell ref="A123:F123"/>
    <mergeCell ref="A124:F124"/>
    <mergeCell ref="A125:A126"/>
    <mergeCell ref="F125:F126"/>
    <mergeCell ref="A128:A129"/>
    <mergeCell ref="B125:B126"/>
    <mergeCell ref="C125:C126"/>
    <mergeCell ref="D125:D126"/>
    <mergeCell ref="E125:E126"/>
    <mergeCell ref="B128:B129"/>
    <mergeCell ref="D128:D129"/>
    <mergeCell ref="E128:E129"/>
    <mergeCell ref="C128:C129"/>
    <mergeCell ref="A108:F108"/>
    <mergeCell ref="A109:F109"/>
    <mergeCell ref="A113:A114"/>
    <mergeCell ref="B113:B114"/>
    <mergeCell ref="D113:D114"/>
    <mergeCell ref="E113:E114"/>
    <mergeCell ref="F113:F114"/>
    <mergeCell ref="C113:C114"/>
    <mergeCell ref="F102:F103"/>
    <mergeCell ref="A102:A103"/>
    <mergeCell ref="B102:B103"/>
    <mergeCell ref="D102:D103"/>
    <mergeCell ref="E102:E103"/>
    <mergeCell ref="C102:C103"/>
  </mergeCells>
  <phoneticPr fontId="0" type="noConversion"/>
  <printOptions horizontalCentered="1" verticalCentered="1"/>
  <pageMargins left="0.51181102362204722" right="0.51181102362204722" top="0.35433070866141736" bottom="0.35433070866141736" header="0" footer="0"/>
  <pageSetup paperSize="9" scale="80" orientation="landscape" r:id="rId1"/>
  <rowBreaks count="3" manualBreakCount="3">
    <brk id="32" max="6" man="1"/>
    <brk id="63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ВИКОН.ФІН.ПЛАНУ</vt:lpstr>
      <vt:lpstr>'ЗВІТ ПРО ВИКОН.ФІН.ПЛАНУ'!Область_печати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 2</cp:lastModifiedBy>
  <cp:lastPrinted>2021-11-23T07:42:26Z</cp:lastPrinted>
  <dcterms:created xsi:type="dcterms:W3CDTF">2020-08-20T07:51:17Z</dcterms:created>
  <dcterms:modified xsi:type="dcterms:W3CDTF">2021-11-23T11:06:06Z</dcterms:modified>
</cp:coreProperties>
</file>